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90" windowWidth="9975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<sst xmlns="http://schemas.openxmlformats.org/spreadsheetml/2006/main" count="55" uniqueCount="54">
  <si>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</si>
  <si>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</si>
  <si>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</si>
  <si>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</si>
  <si>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</si>
  <si>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</si>
  <si>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</si>
  <si>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</si>
  <si>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</si>
  <si>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</si>
  <si>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</si>
  <si>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</si>
  <si>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</si>
  <si>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</si>
  <si>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</si>
  <si>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</si>
  <si>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</si>
  <si>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</si>
  <si>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</si>
  <si>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</si>
  <si>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</si>
  <si>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</si>
  <si>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</si>
  <si>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</si>
  <si>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</si>
  <si>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</si>
  <si>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</si>
  <si>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</si>
  <si>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</si>
  <si>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</si>
  <si>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</si>
  <si>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</si>
  <si>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</si>
  <si>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</si>
  <si>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</si>
  <si>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</si>
  <si>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</si>
  <si>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</si>
  <si>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</si>
  <si>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</si>
  <si>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</si>
  <si>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</si>
  <si>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</si>
  <si>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</si>
  <si>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</si>
  <si>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</si>
  <si>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</si>
  <si>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</si>
  <si>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</si>
  <si>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</si>
  <si>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</si>
  <si>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</si>
  <si>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</si>
  <si>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22 липня 2019 року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</si>
</sst>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0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4" fillId="0" borderId="0">
      <alignment/>
      <protection/>
    </xf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5" fillId="2" borderId="1" applyNumberFormat="0" applyAlignment="0" applyProtection="0"/>
    <xf numFmtId="0" fontId="6" fillId="6" borderId="2" applyNumberFormat="0" applyAlignment="0" applyProtection="0"/>
    <xf numFmtId="0" fontId="7" fillId="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172" fontId="21" fillId="0" borderId="13" xfId="57" applyNumberFormat="1" applyFont="1" applyFill="1" applyBorder="1" applyAlignment="1">
      <alignment horizontal="right" vertical="center" wrapText="1" shrinkToFit="1"/>
      <protection/>
    </xf>
    <xf numFmtId="172" fontId="21" fillId="0" borderId="14" xfId="57" applyNumberFormat="1" applyFont="1" applyFill="1" applyBorder="1" applyAlignment="1">
      <alignment horizontal="right" vertical="center" wrapText="1" shrinkToFit="1"/>
      <protection/>
    </xf>
    <xf numFmtId="0" fontId="25" fillId="0" borderId="0" xfId="0" applyFont="1" applyAlignment="1">
      <alignment vertical="center"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2" borderId="12" xfId="57" applyNumberFormat="1" applyFont="1" applyFill="1" applyBorder="1" applyAlignment="1" applyProtection="1">
      <alignment horizontal="center" vertical="center"/>
      <protection/>
    </xf>
    <xf numFmtId="0" fontId="21" fillId="2" borderId="13" xfId="57" applyFont="1" applyFill="1" applyBorder="1" applyAlignment="1" applyProtection="1">
      <alignment horizontal="center" vertical="center" wrapText="1"/>
      <protection/>
    </xf>
    <xf numFmtId="172" fontId="21" fillId="2" borderId="14" xfId="57" applyNumberFormat="1" applyFont="1" applyFill="1" applyBorder="1" applyAlignment="1">
      <alignment horizontal="right" vertical="center" wrapText="1" shrinkToFit="1"/>
      <protection/>
    </xf>
    <xf numFmtId="49" fontId="22" fillId="0" borderId="16" xfId="57" applyNumberFormat="1" applyFont="1" applyFill="1" applyBorder="1" applyAlignment="1" applyProtection="1">
      <alignment horizontal="center" vertical="center"/>
      <protection/>
    </xf>
    <xf numFmtId="0" fontId="22" fillId="0" borderId="17" xfId="57" applyFont="1" applyFill="1" applyBorder="1" applyAlignment="1" applyProtection="1">
      <alignment vertical="center" wrapText="1"/>
      <protection/>
    </xf>
    <xf numFmtId="172" fontId="22" fillId="0" borderId="18" xfId="57" applyNumberFormat="1" applyFont="1" applyFill="1" applyBorder="1" applyAlignment="1">
      <alignment horizontal="right" vertical="center" wrapText="1" shrinkToFit="1"/>
      <protection/>
    </xf>
    <xf numFmtId="0" fontId="22" fillId="0" borderId="19" xfId="57" applyFont="1" applyFill="1" applyBorder="1" applyAlignment="1" applyProtection="1">
      <alignment vertical="center" wrapText="1"/>
      <protection/>
    </xf>
    <xf numFmtId="0" fontId="26" fillId="0" borderId="17" xfId="57" applyFont="1" applyFill="1" applyBorder="1" applyAlignment="1" applyProtection="1">
      <alignment horizontal="left" vertical="center" wrapText="1"/>
      <protection/>
    </xf>
    <xf numFmtId="172" fontId="27" fillId="0" borderId="20" xfId="57" applyNumberFormat="1" applyFont="1" applyFill="1" applyBorder="1" applyAlignment="1">
      <alignment horizontal="right" vertical="center" wrapText="1" shrinkToFit="1"/>
      <protection/>
    </xf>
    <xf numFmtId="0" fontId="21" fillId="6" borderId="21" xfId="57" applyFont="1" applyFill="1" applyBorder="1" applyAlignment="1">
      <alignment horizontal="center" vertical="center" wrapText="1"/>
      <protection/>
    </xf>
    <xf numFmtId="0" fontId="24" fillId="6" borderId="13" xfId="63" applyFont="1" applyFill="1" applyBorder="1" applyAlignment="1" applyProtection="1">
      <alignment horizontal="center" vertical="center" wrapText="1"/>
      <protection/>
    </xf>
    <xf numFmtId="0" fontId="22" fillId="0" borderId="22" xfId="57" applyFont="1" applyBorder="1" applyAlignment="1">
      <alignment horizontal="center" vertical="center" wrapText="1"/>
      <protection/>
    </xf>
    <xf numFmtId="0" fontId="22" fillId="0" borderId="23" xfId="57" applyFont="1" applyBorder="1" applyAlignment="1">
      <alignment horizontal="left"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9" xfId="57" applyFont="1" applyBorder="1" applyAlignment="1">
      <alignment horizontal="left" vertical="center"/>
      <protection/>
    </xf>
    <xf numFmtId="0" fontId="22" fillId="0" borderId="17" xfId="57" applyFont="1" applyBorder="1" applyAlignment="1">
      <alignment horizontal="left" vertical="center"/>
      <protection/>
    </xf>
    <xf numFmtId="0" fontId="21" fillId="6" borderId="24" xfId="57" applyFont="1" applyFill="1" applyBorder="1" applyAlignment="1">
      <alignment horizontal="center" vertical="center" wrapText="1"/>
      <protection/>
    </xf>
    <xf numFmtId="172" fontId="0" fillId="0" borderId="0" xfId="0" applyNumberFormat="1" applyFont="1" applyAlignment="1">
      <alignment vertical="center"/>
    </xf>
    <xf numFmtId="0" fontId="21" fillId="6" borderId="25" xfId="63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left" vertical="center" wrapText="1"/>
      <protection/>
    </xf>
    <xf numFmtId="4" fontId="21" fillId="2" borderId="13" xfId="57" applyNumberFormat="1" applyFont="1" applyFill="1" applyBorder="1" applyAlignment="1">
      <alignment horizontal="right" vertical="center" wrapText="1" shrinkToFit="1"/>
      <protection/>
    </xf>
    <xf numFmtId="4" fontId="28" fillId="0" borderId="19" xfId="54" applyNumberFormat="1" applyFont="1" applyBorder="1">
      <alignment/>
      <protection/>
    </xf>
    <xf numFmtId="4" fontId="22" fillId="0" borderId="19" xfId="57" applyNumberFormat="1" applyFont="1" applyFill="1" applyBorder="1" applyAlignment="1">
      <alignment horizontal="right" vertical="center" wrapText="1" shrinkToFit="1"/>
      <protection/>
    </xf>
    <xf numFmtId="4" fontId="22" fillId="0" borderId="17" xfId="57" applyNumberFormat="1" applyFont="1" applyFill="1" applyBorder="1" applyAlignment="1">
      <alignment horizontal="right" vertical="center" wrapText="1" shrinkToFit="1"/>
      <protection/>
    </xf>
    <xf numFmtId="4" fontId="22" fillId="0" borderId="26" xfId="57" applyNumberFormat="1" applyFont="1" applyFill="1" applyBorder="1" applyAlignment="1">
      <alignment horizontal="right" vertical="center" wrapText="1" shrinkToFit="1"/>
      <protection/>
    </xf>
    <xf numFmtId="4" fontId="21" fillId="6" borderId="27" xfId="57" applyNumberFormat="1" applyFont="1" applyFill="1" applyBorder="1" applyAlignment="1">
      <alignment horizontal="right" vertical="center" wrapText="1" shrinkToFit="1"/>
      <protection/>
    </xf>
    <xf numFmtId="0" fontId="22" fillId="0" borderId="17" xfId="57" applyFont="1" applyFill="1" applyBorder="1" applyAlignment="1" applyProtection="1">
      <alignment horizontal="left" vertical="center" wrapText="1"/>
      <protection/>
    </xf>
    <xf numFmtId="0" fontId="22" fillId="0" borderId="19" xfId="57" applyFont="1" applyFill="1" applyBorder="1" applyAlignment="1" applyProtection="1">
      <alignment horizontal="left" vertical="center" wrapText="1"/>
      <protection/>
    </xf>
    <xf numFmtId="0" fontId="22" fillId="0" borderId="28" xfId="57" applyFont="1" applyFill="1" applyBorder="1" applyAlignment="1" applyProtection="1">
      <alignment horizontal="left" vertical="center" wrapText="1"/>
      <protection/>
    </xf>
    <xf numFmtId="4" fontId="21" fillId="2" borderId="14" xfId="57" applyNumberFormat="1" applyFont="1" applyFill="1" applyBorder="1" applyAlignment="1">
      <alignment horizontal="right" vertical="center" wrapText="1" shrinkToFit="1"/>
      <protection/>
    </xf>
    <xf numFmtId="4" fontId="28" fillId="0" borderId="19" xfId="54" applyNumberFormat="1" applyFont="1" applyBorder="1">
      <alignment/>
      <protection/>
    </xf>
    <xf numFmtId="4" fontId="22" fillId="0" borderId="18" xfId="57" applyNumberFormat="1" applyFont="1" applyFill="1" applyBorder="1" applyAlignment="1">
      <alignment horizontal="right" vertical="center" wrapText="1" shrinkToFit="1"/>
      <protection/>
    </xf>
    <xf numFmtId="4" fontId="22" fillId="0" borderId="20" xfId="57" applyNumberFormat="1" applyFont="1" applyFill="1" applyBorder="1" applyAlignment="1">
      <alignment horizontal="right" vertical="center" wrapText="1" shrinkToFit="1"/>
      <protection/>
    </xf>
    <xf numFmtId="4" fontId="27" fillId="0" borderId="20" xfId="57" applyNumberFormat="1" applyFont="1" applyFill="1" applyBorder="1" applyAlignment="1">
      <alignment horizontal="right" vertical="center" wrapText="1" shrinkToFit="1"/>
      <protection/>
    </xf>
    <xf numFmtId="172" fontId="22" fillId="0" borderId="20" xfId="57" applyNumberFormat="1" applyFont="1" applyFill="1" applyBorder="1" applyAlignment="1">
      <alignment horizontal="right" vertical="center" wrapText="1" shrinkToFit="1"/>
      <protection/>
    </xf>
    <xf numFmtId="172" fontId="21" fillId="6" borderId="14" xfId="57" applyNumberFormat="1" applyFont="1" applyFill="1" applyBorder="1" applyAlignment="1">
      <alignment horizontal="right" vertical="center" wrapText="1" shrinkToFit="1"/>
      <protection/>
    </xf>
    <xf numFmtId="172" fontId="22" fillId="0" borderId="29" xfId="57" applyNumberFormat="1" applyFont="1" applyFill="1" applyBorder="1" applyAlignment="1">
      <alignment vertical="center"/>
      <protection/>
    </xf>
    <xf numFmtId="172" fontId="22" fillId="0" borderId="20" xfId="57" applyNumberFormat="1" applyFont="1" applyFill="1" applyBorder="1" applyAlignment="1">
      <alignment vertical="center"/>
      <protection/>
    </xf>
    <xf numFmtId="49" fontId="22" fillId="18" borderId="11" xfId="57" applyNumberFormat="1" applyFont="1" applyFill="1" applyBorder="1" applyAlignment="1" applyProtection="1">
      <alignment horizontal="center" vertical="center"/>
      <protection/>
    </xf>
    <xf numFmtId="0" fontId="22" fillId="18" borderId="19" xfId="57" applyFont="1" applyFill="1" applyBorder="1" applyAlignment="1" applyProtection="1">
      <alignment horizontal="left" vertical="center" wrapText="1"/>
      <protection/>
    </xf>
    <xf numFmtId="49" fontId="22" fillId="18" borderId="10" xfId="57" applyNumberFormat="1" applyFont="1" applyFill="1" applyBorder="1" applyAlignment="1" applyProtection="1">
      <alignment horizontal="center" vertical="center"/>
      <protection/>
    </xf>
    <xf numFmtId="0" fontId="22" fillId="18" borderId="28" xfId="57" applyFont="1" applyFill="1" applyBorder="1" applyAlignment="1" applyProtection="1">
      <alignment horizontal="left" vertical="center" wrapText="1"/>
      <protection/>
    </xf>
    <xf numFmtId="173" fontId="24" fillId="18" borderId="21" xfId="57" applyNumberFormat="1" applyFont="1" applyFill="1" applyBorder="1" applyAlignment="1" applyProtection="1">
      <alignment horizontal="right" vertical="center"/>
      <protection hidden="1"/>
    </xf>
    <xf numFmtId="0" fontId="24" fillId="18" borderId="13" xfId="57" applyFont="1" applyFill="1" applyBorder="1" applyAlignment="1" applyProtection="1">
      <alignment horizontal="center" vertical="center" wrapText="1"/>
      <protection hidden="1"/>
    </xf>
    <xf numFmtId="172" fontId="21" fillId="18" borderId="30" xfId="57" applyNumberFormat="1" applyFont="1" applyFill="1" applyBorder="1" applyAlignment="1" applyProtection="1">
      <alignment horizontal="center" vertical="center"/>
      <protection hidden="1"/>
    </xf>
    <xf numFmtId="172" fontId="21" fillId="18" borderId="14" xfId="57" applyNumberFormat="1" applyFont="1" applyFill="1" applyBorder="1" applyAlignment="1">
      <alignment horizontal="right" vertical="center" wrapText="1" shrinkToFit="1"/>
      <protection/>
    </xf>
    <xf numFmtId="4" fontId="0" fillId="0" borderId="0" xfId="0" applyNumberFormat="1" applyFont="1" applyAlignment="1">
      <alignment vertical="center"/>
    </xf>
    <xf numFmtId="4" fontId="21" fillId="6" borderId="25" xfId="57" applyNumberFormat="1" applyFont="1" applyFill="1" applyBorder="1" applyAlignment="1">
      <alignment horizontal="right" vertical="center" wrapText="1" shrinkToFit="1"/>
      <protection/>
    </xf>
    <xf numFmtId="0" fontId="20" fillId="0" borderId="0" xfId="57" applyFont="1" applyFill="1" applyAlignment="1">
      <alignment horizontal="center" vertical="center" wrapText="1"/>
      <protection/>
    </xf>
    <xf numFmtId="0" fontId="21" fillId="19" borderId="21" xfId="63" applyFont="1" applyFill="1" applyBorder="1" applyAlignment="1" applyProtection="1">
      <alignment horizontal="center" vertical="center" wrapText="1"/>
      <protection/>
    </xf>
    <xf numFmtId="0" fontId="21" fillId="19" borderId="15" xfId="63" applyFont="1" applyFill="1" applyBorder="1" applyAlignment="1" applyProtection="1">
      <alignment horizontal="center" vertical="center" wrapText="1"/>
      <protection/>
    </xf>
    <xf numFmtId="0" fontId="21" fillId="19" borderId="31" xfId="63" applyFont="1" applyFill="1" applyBorder="1" applyAlignment="1" applyProtection="1">
      <alignment horizontal="center" vertical="center" wrapText="1"/>
      <protection/>
    </xf>
    <xf numFmtId="0" fontId="21" fillId="18" borderId="32" xfId="63" applyFont="1" applyFill="1" applyBorder="1" applyAlignment="1" applyProtection="1">
      <alignment horizontal="center" vertical="center" wrapText="1"/>
      <protection/>
    </xf>
    <xf numFmtId="0" fontId="21" fillId="18" borderId="33" xfId="63" applyFont="1" applyFill="1" applyBorder="1" applyAlignment="1" applyProtection="1">
      <alignment horizontal="center" vertical="center" wrapText="1"/>
      <protection/>
    </xf>
    <xf numFmtId="0" fontId="21" fillId="18" borderId="34" xfId="63" applyFont="1" applyFill="1" applyBorder="1" applyAlignment="1" applyProtection="1">
      <alignment horizontal="center" vertical="center" wrapText="1"/>
      <protection/>
    </xf>
    <xf numFmtId="175" fontId="22" fillId="0" borderId="19" xfId="0" applyNumberFormat="1" applyFont="1" applyFill="1" applyBorder="1" applyAlignment="1">
      <alignment horizontal="center"/>
    </xf>
    <xf numFmtId="172" fontId="22" fillId="0" borderId="20" xfId="57" applyNumberFormat="1" applyFont="1" applyFill="1" applyBorder="1" applyAlignment="1">
      <alignment horizontal="right" wrapText="1" shrinkToFit="1"/>
      <protection/>
    </xf>
    <xf numFmtId="172" fontId="22" fillId="0" borderId="35" xfId="57" applyNumberFormat="1" applyFont="1" applyFill="1" applyBorder="1" applyAlignment="1">
      <alignment horizontal="right" wrapText="1" shrinkToFi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70" zoomScaleNormal="75" zoomScaleSheetLayoutView="70" zoomScalePageLayoutView="0" workbookViewId="0" topLeftCell="A1">
      <pane xSplit="2" ySplit="5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6" sqref="K26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8" width="9.125" style="5" customWidth="1"/>
    <col min="9" max="9" width="9.75390625" style="5" bestFit="1" customWidth="1"/>
    <col min="10" max="16384" width="9.125" style="5" customWidth="1"/>
  </cols>
  <sheetData>
    <row r="1" spans="1:5" ht="22.5">
      <c r="A1" s="63" t="s">
        <v>23</v>
      </c>
      <c r="B1" s="63"/>
      <c r="C1" s="63"/>
      <c r="D1" s="63"/>
      <c r="E1" s="63"/>
    </row>
    <row r="2" spans="1:5" ht="22.5">
      <c r="A2" s="63" t="s">
        <v>53</v>
      </c>
      <c r="B2" s="63"/>
      <c r="C2" s="63"/>
      <c r="D2" s="63"/>
      <c r="E2" s="63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8" t="s">
        <v>0</v>
      </c>
      <c r="B4" s="12" t="s">
        <v>1</v>
      </c>
      <c r="C4" s="13" t="s">
        <v>42</v>
      </c>
      <c r="D4" s="13" t="s">
        <v>20</v>
      </c>
      <c r="E4" s="14" t="s">
        <v>4</v>
      </c>
    </row>
    <row r="5" spans="1:5" ht="23.25" customHeight="1" thickBot="1">
      <c r="A5" s="64" t="s">
        <v>6</v>
      </c>
      <c r="B5" s="65"/>
      <c r="C5" s="65"/>
      <c r="D5" s="65"/>
      <c r="E5" s="66"/>
    </row>
    <row r="6" spans="1:5" ht="29.25" customHeight="1" thickBot="1">
      <c r="A6" s="15">
        <v>10000000</v>
      </c>
      <c r="B6" s="16" t="s">
        <v>2</v>
      </c>
      <c r="C6" s="35">
        <f>C7+C8+C9</f>
        <v>30037</v>
      </c>
      <c r="D6" s="35">
        <f>D7+D8+D9</f>
        <v>33007.177950000005</v>
      </c>
      <c r="E6" s="44">
        <f>D6/C6*100</f>
        <v>109.88839747644575</v>
      </c>
    </row>
    <row r="7" spans="1:5" ht="30.75" customHeight="1">
      <c r="A7" s="18">
        <v>11010000</v>
      </c>
      <c r="B7" s="19" t="s">
        <v>10</v>
      </c>
      <c r="C7" s="36">
        <v>30030</v>
      </c>
      <c r="D7" s="45">
        <v>31994.36474</v>
      </c>
      <c r="E7" s="20">
        <f>D7/C7*100</f>
        <v>106.54134112554112</v>
      </c>
    </row>
    <row r="8" spans="1:5" ht="39" customHeight="1">
      <c r="A8" s="7" t="s">
        <v>22</v>
      </c>
      <c r="B8" s="21" t="s">
        <v>21</v>
      </c>
      <c r="C8" s="36">
        <v>7</v>
      </c>
      <c r="D8" s="36">
        <v>7.47144</v>
      </c>
      <c r="E8" s="20">
        <f>D8/C8*100</f>
        <v>106.73485714285715</v>
      </c>
    </row>
    <row r="9" spans="1:5" ht="39" customHeight="1" thickBot="1">
      <c r="A9" s="7">
        <v>13000000</v>
      </c>
      <c r="B9" s="21" t="s">
        <v>50</v>
      </c>
      <c r="C9" s="37"/>
      <c r="D9" s="37">
        <v>1005.34177</v>
      </c>
      <c r="E9" s="20"/>
    </row>
    <row r="10" spans="1:5" ht="27" customHeight="1" thickBot="1">
      <c r="A10" s="15">
        <v>20000000</v>
      </c>
      <c r="B10" s="16" t="s">
        <v>3</v>
      </c>
      <c r="C10" s="35">
        <f>C11+C14+C12+C13</f>
        <v>364</v>
      </c>
      <c r="D10" s="35">
        <f>D11+D14+D12+D13</f>
        <v>632.12094</v>
      </c>
      <c r="E10" s="17">
        <f>D10/C10*100</f>
        <v>173.6595989010989</v>
      </c>
    </row>
    <row r="11" spans="1:5" ht="51.75" customHeight="1">
      <c r="A11" s="18" t="s">
        <v>24</v>
      </c>
      <c r="B11" s="41" t="s">
        <v>25</v>
      </c>
      <c r="C11" s="36">
        <v>8</v>
      </c>
      <c r="D11" s="45">
        <v>8.847</v>
      </c>
      <c r="E11" s="49">
        <f>D11/C11*100</f>
        <v>110.58749999999999</v>
      </c>
    </row>
    <row r="12" spans="1:9" ht="28.5" customHeight="1">
      <c r="A12" s="7" t="s">
        <v>29</v>
      </c>
      <c r="B12" s="42" t="s">
        <v>30</v>
      </c>
      <c r="C12" s="45">
        <v>306</v>
      </c>
      <c r="D12" s="45">
        <v>445.151</v>
      </c>
      <c r="E12" s="49">
        <f>D12/C12*100</f>
        <v>145.47418300653595</v>
      </c>
      <c r="I12" s="61"/>
    </row>
    <row r="13" spans="1:12" ht="54.75" customHeight="1">
      <c r="A13" s="4" t="s">
        <v>51</v>
      </c>
      <c r="B13" s="43" t="s">
        <v>52</v>
      </c>
      <c r="C13" s="45"/>
      <c r="D13" s="45">
        <v>73.50286</v>
      </c>
      <c r="E13" s="47"/>
      <c r="L13" s="23" t="s">
        <v>49</v>
      </c>
    </row>
    <row r="14" spans="1:6" ht="28.5" customHeight="1" thickBot="1">
      <c r="A14" s="4" t="s">
        <v>27</v>
      </c>
      <c r="B14" s="43" t="s">
        <v>28</v>
      </c>
      <c r="C14" s="45">
        <v>50</v>
      </c>
      <c r="D14" s="45">
        <v>104.62008</v>
      </c>
      <c r="E14" s="48" t="s">
        <v>49</v>
      </c>
      <c r="F14" s="5">
        <f>D14/C14*100</f>
        <v>209.24016</v>
      </c>
    </row>
    <row r="15" spans="1:5" ht="28.5" customHeight="1" hidden="1" thickBot="1">
      <c r="A15" s="15" t="s">
        <v>38</v>
      </c>
      <c r="B15" s="16" t="s">
        <v>39</v>
      </c>
      <c r="C15" s="35">
        <f>C16</f>
        <v>0</v>
      </c>
      <c r="D15" s="35">
        <f>D16</f>
        <v>0</v>
      </c>
      <c r="E15" s="44"/>
    </row>
    <row r="16" spans="1:5" ht="60.75" hidden="1" thickBot="1">
      <c r="A16" s="18" t="s">
        <v>40</v>
      </c>
      <c r="B16" s="22" t="s">
        <v>41</v>
      </c>
      <c r="C16" s="38"/>
      <c r="D16" s="39"/>
      <c r="E16" s="46"/>
    </row>
    <row r="17" spans="1:5" ht="19.5" thickBot="1">
      <c r="A17" s="24"/>
      <c r="B17" s="25" t="s">
        <v>8</v>
      </c>
      <c r="C17" s="40">
        <f>C6+C10+C15</f>
        <v>30401</v>
      </c>
      <c r="D17" s="40">
        <f>D6+D10+D15</f>
        <v>33639.298890000005</v>
      </c>
      <c r="E17" s="50">
        <f aca="true" t="shared" si="0" ref="E17:E23">D17/C17*100</f>
        <v>110.65194858721755</v>
      </c>
    </row>
    <row r="18" spans="1:5" ht="22.5" customHeight="1" thickBot="1">
      <c r="A18" s="15" t="s">
        <v>5</v>
      </c>
      <c r="B18" s="16" t="s">
        <v>7</v>
      </c>
      <c r="C18" s="35">
        <f>C19+C22+C20+C21</f>
        <v>175652.77167</v>
      </c>
      <c r="D18" s="35">
        <f>D19+D22+D20+D21</f>
        <v>167758.98808</v>
      </c>
      <c r="E18" s="17">
        <f t="shared" si="0"/>
        <v>95.50602958612569</v>
      </c>
    </row>
    <row r="19" spans="1:5" ht="24.75" customHeight="1">
      <c r="A19" s="26">
        <v>41020000</v>
      </c>
      <c r="B19" s="27" t="s">
        <v>43</v>
      </c>
      <c r="C19" s="45">
        <v>8348.9</v>
      </c>
      <c r="D19" s="45">
        <v>7857.53334</v>
      </c>
      <c r="E19" s="51">
        <f t="shared" si="0"/>
        <v>94.11459401837368</v>
      </c>
    </row>
    <row r="20" spans="1:5" ht="24.75" customHeight="1">
      <c r="A20" s="28">
        <v>41030000</v>
      </c>
      <c r="B20" s="29" t="s">
        <v>44</v>
      </c>
      <c r="C20" s="45">
        <v>54097.6</v>
      </c>
      <c r="D20" s="45">
        <v>54097.6</v>
      </c>
      <c r="E20" s="52">
        <f t="shared" si="0"/>
        <v>100</v>
      </c>
    </row>
    <row r="21" spans="1:5" ht="24.75" customHeight="1">
      <c r="A21" s="28">
        <v>41040000</v>
      </c>
      <c r="B21" s="30" t="s">
        <v>45</v>
      </c>
      <c r="C21" s="45">
        <v>5232.243</v>
      </c>
      <c r="D21" s="45">
        <v>4885.602</v>
      </c>
      <c r="E21" s="52">
        <f t="shared" si="0"/>
        <v>93.37490632602498</v>
      </c>
    </row>
    <row r="22" spans="1:5" ht="25.5" customHeight="1" thickBot="1">
      <c r="A22" s="28">
        <v>41050000</v>
      </c>
      <c r="B22" s="29" t="s">
        <v>46</v>
      </c>
      <c r="C22" s="45">
        <v>107974.02867</v>
      </c>
      <c r="D22" s="45">
        <v>100918.25274</v>
      </c>
      <c r="E22" s="52">
        <f t="shared" si="0"/>
        <v>93.46530270574186</v>
      </c>
    </row>
    <row r="23" spans="1:7" ht="29.25" customHeight="1" thickBot="1">
      <c r="A23" s="31"/>
      <c r="B23" s="33" t="s">
        <v>9</v>
      </c>
      <c r="C23" s="62">
        <f>C18+C17</f>
        <v>206053.77167</v>
      </c>
      <c r="D23" s="62">
        <f>D18+D17</f>
        <v>201398.28697000002</v>
      </c>
      <c r="E23" s="50">
        <f t="shared" si="0"/>
        <v>97.74064572452677</v>
      </c>
      <c r="G23" s="32"/>
    </row>
    <row r="24" spans="1:5" ht="41.25" customHeight="1" thickBot="1">
      <c r="A24" s="8"/>
      <c r="B24" s="34" t="s">
        <v>26</v>
      </c>
      <c r="C24" s="9"/>
      <c r="D24" s="9">
        <v>0</v>
      </c>
      <c r="E24" s="10">
        <f aca="true" t="shared" si="1" ref="E24:E34">IF(C24=0,"",IF(D24/C24*100&gt;=200,"В/100",D24/C24*100))</f>
      </c>
    </row>
    <row r="25" spans="1:5" ht="21.75" customHeight="1" thickBot="1">
      <c r="A25" s="67" t="s">
        <v>11</v>
      </c>
      <c r="B25" s="68"/>
      <c r="C25" s="68"/>
      <c r="D25" s="68"/>
      <c r="E25" s="69"/>
    </row>
    <row r="26" spans="1:5" ht="22.5" customHeight="1">
      <c r="A26" s="53" t="s">
        <v>31</v>
      </c>
      <c r="B26" s="54" t="s">
        <v>12</v>
      </c>
      <c r="C26" s="70">
        <v>2342.7</v>
      </c>
      <c r="D26" s="70">
        <v>1935.7768600000002</v>
      </c>
      <c r="E26" s="71">
        <f t="shared" si="1"/>
        <v>82.63016434029113</v>
      </c>
    </row>
    <row r="27" spans="1:5" ht="30" customHeight="1">
      <c r="A27" s="53" t="s">
        <v>32</v>
      </c>
      <c r="B27" s="54" t="s">
        <v>13</v>
      </c>
      <c r="C27" s="70">
        <v>72683.817</v>
      </c>
      <c r="D27" s="70">
        <v>61216.35905</v>
      </c>
      <c r="E27" s="71">
        <f t="shared" si="1"/>
        <v>84.22281819624305</v>
      </c>
    </row>
    <row r="28" spans="1:5" ht="19.5" customHeight="1">
      <c r="A28" s="53" t="s">
        <v>33</v>
      </c>
      <c r="B28" s="54" t="s">
        <v>14</v>
      </c>
      <c r="C28" s="70">
        <v>39965.991</v>
      </c>
      <c r="D28" s="70">
        <v>31509.659000000003</v>
      </c>
      <c r="E28" s="71">
        <f t="shared" si="1"/>
        <v>78.84118024247167</v>
      </c>
    </row>
    <row r="29" spans="1:5" ht="25.5" customHeight="1">
      <c r="A29" s="53" t="s">
        <v>34</v>
      </c>
      <c r="B29" s="54" t="s">
        <v>19</v>
      </c>
      <c r="C29" s="70">
        <v>92119.82850999999</v>
      </c>
      <c r="D29" s="70">
        <v>86534.19649000002</v>
      </c>
      <c r="E29" s="71">
        <f t="shared" si="1"/>
        <v>93.93655838233174</v>
      </c>
    </row>
    <row r="30" spans="1:5" ht="25.5" customHeight="1">
      <c r="A30" s="53" t="s">
        <v>35</v>
      </c>
      <c r="B30" s="54" t="s">
        <v>15</v>
      </c>
      <c r="C30" s="70">
        <v>3167.527</v>
      </c>
      <c r="D30" s="70">
        <v>2289.8707200000003</v>
      </c>
      <c r="E30" s="71">
        <f>IF(C30=0,"",IF(D30/C30*100&gt;=200,"В/100",D30/C30*100))</f>
        <v>72.29206633439905</v>
      </c>
    </row>
    <row r="31" spans="1:5" ht="25.5" customHeight="1">
      <c r="A31" s="53" t="s">
        <v>36</v>
      </c>
      <c r="B31" s="54" t="s">
        <v>16</v>
      </c>
      <c r="C31" s="70">
        <v>1151.39102</v>
      </c>
      <c r="D31" s="70">
        <v>827.84016</v>
      </c>
      <c r="E31" s="71">
        <f>IF(C31=0,"",IF(D31/C31*100&gt;=200,"В/100",D31/C31*100))</f>
        <v>71.89913292879424</v>
      </c>
    </row>
    <row r="32" spans="1:5" ht="30" customHeight="1">
      <c r="A32" s="53" t="s">
        <v>37</v>
      </c>
      <c r="B32" s="54" t="s">
        <v>48</v>
      </c>
      <c r="C32" s="70">
        <v>206</v>
      </c>
      <c r="D32" s="70">
        <v>7.3095</v>
      </c>
      <c r="E32" s="71">
        <f t="shared" si="1"/>
        <v>3.5483009708737865</v>
      </c>
    </row>
    <row r="33" spans="1:5" ht="29.25" customHeight="1" thickBot="1">
      <c r="A33" s="55" t="s">
        <v>47</v>
      </c>
      <c r="B33" s="56" t="s">
        <v>17</v>
      </c>
      <c r="C33" s="70">
        <v>10078.293139999998</v>
      </c>
      <c r="D33" s="70">
        <v>9891.54387</v>
      </c>
      <c r="E33" s="72">
        <f t="shared" si="1"/>
        <v>98.14701490216827</v>
      </c>
    </row>
    <row r="34" spans="1:5" s="11" customFormat="1" ht="23.25" customHeight="1" thickBot="1">
      <c r="A34" s="57"/>
      <c r="B34" s="58" t="s">
        <v>18</v>
      </c>
      <c r="C34" s="59">
        <f>SUM(C26:C33)</f>
        <v>221715.54767</v>
      </c>
      <c r="D34" s="59">
        <f>SUM(D26:D33)</f>
        <v>194212.55565</v>
      </c>
      <c r="E34" s="60">
        <f t="shared" si="1"/>
        <v>87.5953705957801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2019-06-24T09:23:51Z</cp:lastPrinted>
  <dcterms:created xsi:type="dcterms:W3CDTF">2015-04-06T06:03:14Z</dcterms:created>
  <dcterms:modified xsi:type="dcterms:W3CDTF">2019-07-22T12:14:03Z</dcterms:modified>
  <cp:category/>
  <cp:version/>
  <cp:contentType/>
  <cp:contentStatus/>
</cp:coreProperties>
</file>